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r. tyt." sheetId="1" state="visible" r:id="rId2"/>
    <sheet name="Bilans " sheetId="2" state="visible" r:id="rId3"/>
    <sheet name="RZiS" sheetId="3" state="visible" r:id="rId4"/>
    <sheet name="Inf. dod. 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<sst xmlns="http://schemas.openxmlformats.org/spreadsheetml/2006/main" count="207" uniqueCount="153">
  <si>
    <t xml:space="preserve">SPRAWOZDANIE</t>
  </si>
  <si>
    <t xml:space="preserve">FINANSOWE</t>
  </si>
  <si>
    <t xml:space="preserve">NA DZIEŃ 31.12.2022</t>
  </si>
  <si>
    <t xml:space="preserve">WIELKOPOLSKI  ZWIĄZEK  TENISOWY </t>
  </si>
  <si>
    <t xml:space="preserve">UL. STAROŁĘCKA 36; 61-361 POZNAŃ </t>
  </si>
  <si>
    <t xml:space="preserve">NIP: 779-21-91-053</t>
  </si>
  <si>
    <t xml:space="preserve">REGON: 634405335</t>
  </si>
  <si>
    <t xml:space="preserve">SPRAWOZDANIE FINANSOWE ZA ROK 2022</t>
  </si>
  <si>
    <t xml:space="preserve">sporządzony zgodnie z załącznikiem nr 6 do ustawy o rachunkowości </t>
  </si>
  <si>
    <t xml:space="preserve">Stan aktywów na:</t>
  </si>
  <si>
    <t xml:space="preserve">AKTYWA</t>
  </si>
  <si>
    <t xml:space="preserve">koniec roku</t>
  </si>
  <si>
    <t xml:space="preserve">Obrotowego 2022</t>
  </si>
  <si>
    <t xml:space="preserve">Obrotowego 2021</t>
  </si>
  <si>
    <t xml:space="preserve">A.</t>
  </si>
  <si>
    <t xml:space="preserve">AKTYWA TRWAŁE</t>
  </si>
  <si>
    <t xml:space="preserve">I.</t>
  </si>
  <si>
    <t xml:space="preserve">Wartości niematerialne i prawne</t>
  </si>
  <si>
    <t xml:space="preserve">II.</t>
  </si>
  <si>
    <t xml:space="preserve">Rzeczowe aktywa trwałe</t>
  </si>
  <si>
    <t xml:space="preserve">III. </t>
  </si>
  <si>
    <t xml:space="preserve">Należności długoterminowe</t>
  </si>
  <si>
    <t xml:space="preserve">IV.</t>
  </si>
  <si>
    <t xml:space="preserve">Inwestycje długoterminowe</t>
  </si>
  <si>
    <t xml:space="preserve">V.</t>
  </si>
  <si>
    <t xml:space="preserve">Długoterminowe rozliczenia międzyokresowe</t>
  </si>
  <si>
    <t xml:space="preserve">B.</t>
  </si>
  <si>
    <t xml:space="preserve">AKTYWA OBROTOWE</t>
  </si>
  <si>
    <t xml:space="preserve">Zapasy</t>
  </si>
  <si>
    <t xml:space="preserve">II. </t>
  </si>
  <si>
    <t xml:space="preserve">Należności krótkoterminowe</t>
  </si>
  <si>
    <t xml:space="preserve">Inwestycje krótkoterminowe</t>
  </si>
  <si>
    <t xml:space="preserve">Krótkoterminowe rozliczenia międzyokresowe</t>
  </si>
  <si>
    <t xml:space="preserve">C.</t>
  </si>
  <si>
    <t xml:space="preserve">NALEŻNE WPŁATY NA FUNDUSZ STATUTOWY</t>
  </si>
  <si>
    <t xml:space="preserve">AKTYWA RAZEM</t>
  </si>
  <si>
    <t xml:space="preserve">Stan pasywów na:</t>
  </si>
  <si>
    <t xml:space="preserve">PASYWA</t>
  </si>
  <si>
    <t xml:space="preserve">A</t>
  </si>
  <si>
    <t xml:space="preserve">FUNDUSZ WŁASNY</t>
  </si>
  <si>
    <t xml:space="preserve">Fundusz statutowy</t>
  </si>
  <si>
    <t xml:space="preserve">Pozostałe fundusze</t>
  </si>
  <si>
    <t xml:space="preserve">III.</t>
  </si>
  <si>
    <t xml:space="preserve">Zysk (strata) z lat ubiegłych</t>
  </si>
  <si>
    <t xml:space="preserve">Zysk (strata) netto</t>
  </si>
  <si>
    <t xml:space="preserve">ZOBOWIĄZANIA I REZERWY NA ZOBOWIĄZANIA</t>
  </si>
  <si>
    <t xml:space="preserve">Rezerwa na zobowiązania</t>
  </si>
  <si>
    <t xml:space="preserve">Zobowiązania długoterminowe</t>
  </si>
  <si>
    <t xml:space="preserve">Zobowiązania krótkoterminowe</t>
  </si>
  <si>
    <t xml:space="preserve">Rozliczenia międzyokresowe</t>
  </si>
  <si>
    <t xml:space="preserve">PASYWA RAZEM</t>
  </si>
  <si>
    <t xml:space="preserve"> RACHUNEK ZYSKÓW I STRAT za rok 2022</t>
  </si>
  <si>
    <t xml:space="preserve">Rok bieżący 2022</t>
  </si>
  <si>
    <t xml:space="preserve">Rok 2021</t>
  </si>
  <si>
    <t xml:space="preserve">PRZYCHODY Z DZIAŁALNOŚCI STATUTOWEJ </t>
  </si>
  <si>
    <t xml:space="preserve">Przychody z nieodpłatnej działalności pożytku publicznego</t>
  </si>
  <si>
    <t xml:space="preserve">Przychody z odpłatnej działalności pożytku publicznego</t>
  </si>
  <si>
    <t xml:space="preserve">Przychody z pozostałej działalności statutowej</t>
  </si>
  <si>
    <t xml:space="preserve">KOSZTY DZIAŁALNOSCI STATUTOWEJ</t>
  </si>
  <si>
    <t xml:space="preserve">Koszty nieodpłatnej działalności pożytku publicznego</t>
  </si>
  <si>
    <t xml:space="preserve">Koszty odpłatnej działalności pożytku publicznego</t>
  </si>
  <si>
    <t xml:space="preserve">Koszty pozostałej działalności statutowej </t>
  </si>
  <si>
    <t xml:space="preserve">ZYSK (STRATA) Z DZIAŁALNOŚCI STATUTOWEJ (A-B)</t>
  </si>
  <si>
    <t xml:space="preserve">D.</t>
  </si>
  <si>
    <t xml:space="preserve">PRZYCHODY Z DZIAŁALNOŚCI GOSPODARCZEJ</t>
  </si>
  <si>
    <t xml:space="preserve">E.</t>
  </si>
  <si>
    <t xml:space="preserve">KOSZTY DZIAŁALNOŚCI GOSPODARCZEJ</t>
  </si>
  <si>
    <t xml:space="preserve">F. </t>
  </si>
  <si>
    <t xml:space="preserve">ZYSK (STRATA) Z DZIAŁALNOSCI GOSPODARCZEJ (D-E)</t>
  </si>
  <si>
    <t xml:space="preserve">G.</t>
  </si>
  <si>
    <t xml:space="preserve">KOSZTY OGÓLNE ZARZĄDU</t>
  </si>
  <si>
    <t xml:space="preserve">H.</t>
  </si>
  <si>
    <t xml:space="preserve">ZYSK (STRATA) Z DZIAŁALNOŚCI OPERACYJNEJ (C+F-G)</t>
  </si>
  <si>
    <t xml:space="preserve">POZOSTAŁE PRZYCHODY OPERACYJNE</t>
  </si>
  <si>
    <t xml:space="preserve">J.</t>
  </si>
  <si>
    <t xml:space="preserve">POZOSTAŁE KOSZTY OPERACYJNE</t>
  </si>
  <si>
    <t xml:space="preserve">K.</t>
  </si>
  <si>
    <t xml:space="preserve">PRZYCHODY FINANSOWE</t>
  </si>
  <si>
    <t xml:space="preserve">L.</t>
  </si>
  <si>
    <t xml:space="preserve">KOSZTY FINANSOWE </t>
  </si>
  <si>
    <t xml:space="preserve">M.</t>
  </si>
  <si>
    <t xml:space="preserve">ZYSK (STRATA) BRUTTO (H+I-J+K-L)</t>
  </si>
  <si>
    <t xml:space="preserve">N.</t>
  </si>
  <si>
    <t xml:space="preserve">PODATEK DOCHODOWY</t>
  </si>
  <si>
    <t xml:space="preserve">O.</t>
  </si>
  <si>
    <t xml:space="preserve">ZYSK (STRATA) NETTO (M-N)</t>
  </si>
  <si>
    <t xml:space="preserve">Poznań, dnia</t>
  </si>
  <si>
    <t xml:space="preserve">(miejsce i data sporządzenia)</t>
  </si>
  <si>
    <t xml:space="preserve">(imię, nazwisko i podpis osoby sporządzającej)</t>
  </si>
  <si>
    <t xml:space="preserve">Informacja dodatkowa</t>
  </si>
  <si>
    <t xml:space="preserve">1) Dane o aktywach i pasywach;</t>
  </si>
  <si>
    <t xml:space="preserve">a)  Wartości niematerialne i prawne obejmują:</t>
  </si>
  <si>
    <t xml:space="preserve">Wartość początkowa</t>
  </si>
  <si>
    <t xml:space="preserve">Wartość bilansowa</t>
  </si>
  <si>
    <t xml:space="preserve">Inne wartości niematerialne i prawne – użytkowane oprogramowanie komputerowe</t>
  </si>
  <si>
    <t xml:space="preserve">b)   Rzeczowe aktywa trwałe obejmują:</t>
  </si>
  <si>
    <t xml:space="preserve">Grunty i prawo wieczystego użytkowania gruntu</t>
  </si>
  <si>
    <t xml:space="preserve">Budynki, lokale i obiekty inżynierii lądowej i wodnej</t>
  </si>
  <si>
    <t xml:space="preserve">Urządzenia techniczne i maszyny</t>
  </si>
  <si>
    <t xml:space="preserve">Środki transportu</t>
  </si>
  <si>
    <t xml:space="preserve">Inne środki trwałe</t>
  </si>
  <si>
    <t xml:space="preserve">RAZEM </t>
  </si>
  <si>
    <t xml:space="preserve">c)   Należności długoterminowe obejmują:</t>
  </si>
  <si>
    <t xml:space="preserve">d)   Inwestycje długoterminowe obejmują:</t>
  </si>
  <si>
    <t xml:space="preserve">e)   Długoterminowe rozliczenia międzyokresowe obejmują:</t>
  </si>
  <si>
    <t xml:space="preserve">f)    Zapasy obejmują:</t>
  </si>
  <si>
    <t xml:space="preserve">Materiały</t>
  </si>
  <si>
    <t xml:space="preserve">Półprodukty i produkty w toku</t>
  </si>
  <si>
    <t xml:space="preserve">Produkty gotowe</t>
  </si>
  <si>
    <t xml:space="preserve">Towary</t>
  </si>
  <si>
    <t xml:space="preserve">Wyposażenie </t>
  </si>
  <si>
    <t xml:space="preserve">RAZEM</t>
  </si>
  <si>
    <t xml:space="preserve">g)     Należności krótkoterminowe obejmują:</t>
  </si>
  <si>
    <t xml:space="preserve">Należności z tytułu dostaw i usług</t>
  </si>
  <si>
    <t xml:space="preserve">Należności z tytułu podatków, ceł, ubezpieczeń społecznych i zdrowotnych oraz innych tytułów publiczno-prawnych</t>
  </si>
  <si>
    <t xml:space="preserve">Należności dochodzone na drodze sądowej </t>
  </si>
  <si>
    <t xml:space="preserve">Inne należności</t>
  </si>
  <si>
    <t xml:space="preserve">h)    Inwestycje krótkoterminowe obejmują:</t>
  </si>
  <si>
    <t xml:space="preserve">Środki pieniężne w kasie</t>
  </si>
  <si>
    <t xml:space="preserve">Środki pieniężne w banku</t>
  </si>
  <si>
    <t xml:space="preserve">Inne inwestycje krótkoterminowe</t>
  </si>
  <si>
    <t xml:space="preserve">i)   Zobowiązania długoterminowe obejmują:</t>
  </si>
  <si>
    <t xml:space="preserve">j)   Zobowiązania krótkoterminowe obejmują:</t>
  </si>
  <si>
    <t xml:space="preserve">Zobowiązania z tytułu dostaw i usług</t>
  </si>
  <si>
    <t xml:space="preserve">Zobowiązania z tytułu podatków, ceł, ubezpieczeń społecznych i zdrowotnych oraz innych tytułów publicznoprawnych, w tym:</t>
  </si>
  <si>
    <t xml:space="preserve">Zobowiązania z tytułu wynagrodzeń</t>
  </si>
  <si>
    <t xml:space="preserve">Inne zobowiązania</t>
  </si>
  <si>
    <t xml:space="preserve">l)  Rozliczenia międzyokresowe obejmują:</t>
  </si>
  <si>
    <t xml:space="preserve">2) Informacje o strukturze zrealizowanych przychodów ze wskazaniem ich źródeł, w tym w szczególności informacje o przychodach wyodrębnionych zgodnie z przepisami ustawy z dnia 24 kwietnia 2003 r. o działalności pożytku publicznego i o wolontariacie, oraz informacje o przychodach z tytułu składek członkowskich i dotacji pochodzących ze środków publicznych;</t>
  </si>
  <si>
    <t xml:space="preserve">Przychody</t>
  </si>
  <si>
    <t xml:space="preserve">Kwota przychodów</t>
  </si>
  <si>
    <t xml:space="preserve">Przychody z nieodpłatnej działalności pożytku publicznego </t>
  </si>
  <si>
    <t xml:space="preserve">dotacje ze środków publicznych</t>
  </si>
  <si>
    <t xml:space="preserve">Przychody z tytułu pozostałej działalności statutowej, w tym:</t>
  </si>
  <si>
    <t xml:space="preserve">Pozostałe przychody</t>
  </si>
  <si>
    <t xml:space="preserve">RAZEM PRZYCHODY</t>
  </si>
  <si>
    <t xml:space="preserve">,</t>
  </si>
  <si>
    <t xml:space="preserve">3) informacje o strukturze poniesionych kosztów;</t>
  </si>
  <si>
    <t xml:space="preserve">Koszty</t>
  </si>
  <si>
    <t xml:space="preserve">Kwota kosztów</t>
  </si>
  <si>
    <t xml:space="preserve">Koszty nieodpłatnej działalności pożytku publicznego, w tym:</t>
  </si>
  <si>
    <t xml:space="preserve">Amortyzacja</t>
  </si>
  <si>
    <t xml:space="preserve">Zużycie materiałów i energii</t>
  </si>
  <si>
    <t xml:space="preserve">Usługi obce</t>
  </si>
  <si>
    <t xml:space="preserve">Wynagrodzenia i inne świadczenia na rzecz pracowników</t>
  </si>
  <si>
    <t xml:space="preserve">Pozostałe koszty</t>
  </si>
  <si>
    <t xml:space="preserve">Koszty odpłatnej działalności pożytku publicznego, w tym:</t>
  </si>
  <si>
    <t xml:space="preserve">Koszty pozostałej działalności statutowej, w tym:</t>
  </si>
  <si>
    <t xml:space="preserve">Koszty działalności gospodarczej, w tym:</t>
  </si>
  <si>
    <t xml:space="preserve">Koszty administracyjne, w tym:</t>
  </si>
  <si>
    <t xml:space="preserve">Pozostałe koszty operacyjne, w tym:</t>
  </si>
  <si>
    <t xml:space="preserve">Koszty finansowe, w tym:</t>
  </si>
  <si>
    <t xml:space="preserve">RAZEM KOSZTY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</si>
</sst>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_-* #,##0.00\ _z_ł_-;\-* #,##0.00\ _z_ł_-;_-* \-??\ _z_ł_-;_-@_-"/>
    <numFmt numFmtId="167" formatCode="#,##0.00&quot; zł&quot;"/>
    <numFmt numFmtId="168" formatCode="@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zcionka tekstu podstawowego"/>
      <family val="2"/>
      <charset val="238"/>
    </font>
    <font>
      <sz val="10"/>
      <name val="Arial CE"/>
      <family val="0"/>
      <charset val="238"/>
    </font>
    <font>
      <sz val="10"/>
      <name val="Arial"/>
      <family val="2"/>
      <charset val="238"/>
    </font>
    <font>
      <b val="true"/>
      <sz val="11"/>
      <name val="Calibri"/>
      <family val="2"/>
      <charset val="238"/>
    </font>
    <font>
      <b val="true"/>
      <sz val="16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0"/>
      <charset val="238"/>
    </font>
    <font>
      <b val="true"/>
      <sz val="12"/>
      <color rgb="FF0070C0"/>
      <name val="Arial CE"/>
      <family val="0"/>
      <charset val="238"/>
    </font>
    <font>
      <b val="true"/>
      <sz val="12"/>
      <color rgb="FF0070C0"/>
      <name val="Arial CE"/>
      <family val="2"/>
      <charset val="238"/>
    </font>
    <font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i val="true"/>
      <sz val="11"/>
      <name val="Calibri"/>
      <family val="2"/>
      <charset val="238"/>
    </font>
    <font>
      <b val="true"/>
      <i val="true"/>
      <sz val="11"/>
      <name val="Calibri"/>
      <family val="2"/>
      <charset val="238"/>
    </font>
    <font>
      <sz val="11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4BACC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57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/>
      <bottom style="thick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9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8" fillId="0" borderId="3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32" xfId="23" applyFont="true" applyBorder="true" applyAlignment="true" applyProtection="false">
      <alignment horizontal="left" vertical="center" textRotation="0" wrapText="true" indent="6" shrinkToFit="false"/>
      <protection locked="true" hidden="false"/>
    </xf>
    <xf numFmtId="167" fontId="21" fillId="0" borderId="3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8" fillId="0" borderId="37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9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7" fontId="8" fillId="0" borderId="4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4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29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7" fontId="8" fillId="0" borderId="3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42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7" fontId="8" fillId="0" borderId="4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4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6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5" fontId="21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45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7" fontId="21" fillId="0" borderId="46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47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7" fontId="21" fillId="0" borderId="4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49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7" fontId="21" fillId="0" borderId="5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7" fontId="8" fillId="0" borderId="5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1" fillId="0" borderId="4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8" fillId="0" borderId="4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48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1" fillId="0" borderId="5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5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46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21" fillId="0" borderId="52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9" shrinkToFit="false"/>
      <protection locked="true" hidden="false"/>
    </xf>
    <xf numFmtId="167" fontId="8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8" fillId="0" borderId="5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0" xfId="24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8" fillId="0" borderId="51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1" fillId="0" borderId="52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51" xfId="21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8" fontId="8" fillId="0" borderId="51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8" fontId="21" fillId="0" borderId="50" xfId="24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8" fillId="0" borderId="51" xfId="21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51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21" fillId="0" borderId="46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46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21" fillId="0" borderId="53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53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21" fillId="0" borderId="54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54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8" fillId="0" borderId="45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3" fillId="0" borderId="39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4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1" fillId="0" borderId="3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1" fillId="0" borderId="5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8" fillId="0" borderId="4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21" fillId="0" borderId="55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18" fillId="0" borderId="5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0" borderId="56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21" fillId="0" borderId="3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23" fillId="0" borderId="32" xfId="24" applyFont="true" applyBorder="true" applyAlignment="true" applyProtection="false">
      <alignment horizontal="left" vertical="top" textRotation="0" wrapText="true" indent="7" shrinkToFit="false"/>
      <protection locked="true" hidden="false"/>
    </xf>
    <xf numFmtId="167" fontId="21" fillId="0" borderId="3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8" fillId="0" borderId="39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1" fillId="0" borderId="4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8" fillId="0" borderId="29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1" fillId="0" borderId="39" xfId="24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1" fillId="0" borderId="41" xfId="15" applyFont="true" applyBorder="true" applyAlignment="true" applyProtection="true">
      <alignment horizontal="right" vertical="center" textRotation="0" wrapText="true" indent="0" shrinkToFit="false"/>
      <protection locked="fals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SHEET" xfId="21"/>
    <cellStyle name="Normalny 4" xfId="22"/>
    <cellStyle name="Normalny_bilans_przekształceń" xfId="23"/>
    <cellStyle name="Normalny_sprawozdanie wzór 2002" xfId="2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82.14"/>
  </cols>
  <sheetData>
    <row r="1" customFormat="false" ht="15" hidden="false" customHeight="false" outlineLevel="0" collapsed="false">
      <c r="A1" s="1"/>
    </row>
    <row r="2" customFormat="false" ht="15" hidden="false" customHeight="false" outlineLevel="0" collapsed="false">
      <c r="A2" s="1"/>
    </row>
    <row r="3" customFormat="false" ht="15" hidden="false" customHeight="false" outlineLevel="0" collapsed="false">
      <c r="A3" s="1"/>
    </row>
    <row r="4" customFormat="false" ht="21" hidden="false" customHeight="false" outlineLevel="0" collapsed="false">
      <c r="A4" s="2" t="s">
        <v>0</v>
      </c>
    </row>
    <row r="5" customFormat="false" ht="21" hidden="false" customHeight="false" outlineLevel="0" collapsed="false">
      <c r="A5" s="2" t="s">
        <v>1</v>
      </c>
    </row>
    <row r="6" customFormat="false" ht="15.75" hidden="false" customHeight="false" outlineLevel="0" collapsed="false">
      <c r="A6" s="3"/>
    </row>
    <row r="7" customFormat="false" ht="15.75" hidden="false" customHeight="false" outlineLevel="0" collapsed="false">
      <c r="A7" s="3" t="s">
        <v>2</v>
      </c>
    </row>
    <row r="8" customFormat="false" ht="15.75" hidden="false" customHeight="false" outlineLevel="0" collapsed="false">
      <c r="A8" s="3"/>
    </row>
    <row r="9" customFormat="false" ht="15.75" hidden="false" customHeight="false" outlineLevel="0" collapsed="false">
      <c r="A9" s="4"/>
    </row>
    <row r="10" customFormat="false" ht="18.75" hidden="false" customHeight="false" outlineLevel="0" collapsed="false">
      <c r="A10" s="5" t="s">
        <v>3</v>
      </c>
    </row>
    <row r="11" customFormat="false" ht="15" hidden="false" customHeight="false" outlineLevel="0" collapsed="false">
      <c r="A11" s="6"/>
    </row>
    <row r="12" customFormat="false" ht="15" hidden="false" customHeight="false" outlineLevel="0" collapsed="false">
      <c r="A12" s="6"/>
    </row>
    <row r="13" customFormat="false" ht="15" hidden="false" customHeight="false" outlineLevel="0" collapsed="false">
      <c r="A13" s="7" t="s">
        <v>4</v>
      </c>
    </row>
    <row r="14" customFormat="false" ht="15" hidden="false" customHeight="false" outlineLevel="0" collapsed="false">
      <c r="A14" s="7"/>
    </row>
    <row r="15" customFormat="false" ht="15" hidden="false" customHeight="false" outlineLevel="0" collapsed="false">
      <c r="A15" s="7" t="s">
        <v>5</v>
      </c>
    </row>
    <row r="16" customFormat="false" ht="15" hidden="false" customHeight="false" outlineLevel="0" collapsed="false">
      <c r="A16" s="6" t="s">
        <v>6</v>
      </c>
    </row>
    <row r="17" customFormat="false" ht="15" hidden="false" customHeight="false" outlineLevel="0" collapsed="false">
      <c r="A17" s="1"/>
    </row>
    <row r="18" customFormat="false" ht="15" hidden="false" customHeight="false" outlineLevel="0" collapsed="false">
      <c r="A18" s="1"/>
    </row>
    <row r="19" customFormat="false" ht="15" hidden="false" customHeight="false" outlineLevel="0" collapsed="false">
      <c r="A19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D4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38" activeCellId="0" sqref="J3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55.28"/>
    <col collapsed="false" customWidth="true" hidden="false" outlineLevel="0" max="4" min="3" style="0" width="21.85"/>
  </cols>
  <sheetData>
    <row r="2" customFormat="false" ht="15.75" hidden="false" customHeight="false" outlineLevel="0" collapsed="false">
      <c r="A2" s="8" t="s">
        <v>7</v>
      </c>
      <c r="B2" s="8"/>
      <c r="C2" s="8"/>
      <c r="D2" s="8"/>
    </row>
    <row r="3" customFormat="false" ht="15.75" hidden="false" customHeight="false" outlineLevel="0" collapsed="false">
      <c r="A3" s="9"/>
      <c r="B3" s="9"/>
      <c r="C3" s="10"/>
      <c r="D3" s="10"/>
    </row>
    <row r="4" customFormat="false" ht="15.75" hidden="false" customHeight="false" outlineLevel="0" collapsed="false">
      <c r="A4" s="11" t="s">
        <v>8</v>
      </c>
      <c r="B4" s="11"/>
      <c r="C4" s="11"/>
      <c r="D4" s="11"/>
    </row>
    <row r="5" customFormat="false" ht="15.75" hidden="false" customHeight="false" outlineLevel="0" collapsed="false">
      <c r="A5" s="9"/>
      <c r="B5" s="9"/>
      <c r="C5" s="10"/>
      <c r="D5" s="10"/>
    </row>
    <row r="6" customFormat="false" ht="16.5" hidden="false" customHeight="false" outlineLevel="0" collapsed="false">
      <c r="A6" s="10"/>
      <c r="B6" s="10"/>
      <c r="C6" s="10"/>
      <c r="D6" s="10"/>
    </row>
    <row r="7" customFormat="false" ht="16.5" hidden="false" customHeight="false" outlineLevel="0" collapsed="false">
      <c r="A7" s="12"/>
      <c r="B7" s="13"/>
      <c r="C7" s="14" t="s">
        <v>9</v>
      </c>
      <c r="D7" s="14" t="s">
        <v>9</v>
      </c>
    </row>
    <row r="8" customFormat="false" ht="15.75" hidden="false" customHeight="false" outlineLevel="0" collapsed="false">
      <c r="A8" s="15" t="s">
        <v>10</v>
      </c>
      <c r="B8" s="15"/>
      <c r="C8" s="16" t="s">
        <v>11</v>
      </c>
      <c r="D8" s="16" t="s">
        <v>11</v>
      </c>
    </row>
    <row r="9" customFormat="false" ht="16.5" hidden="false" customHeight="false" outlineLevel="0" collapsed="false">
      <c r="A9" s="17"/>
      <c r="B9" s="18"/>
      <c r="C9" s="19" t="s">
        <v>12</v>
      </c>
      <c r="D9" s="19" t="s">
        <v>13</v>
      </c>
    </row>
    <row r="10" customFormat="false" ht="17.25" hidden="false" customHeight="false" outlineLevel="0" collapsed="false">
      <c r="A10" s="20" t="n">
        <v>1</v>
      </c>
      <c r="B10" s="20"/>
      <c r="C10" s="21" t="n">
        <v>2</v>
      </c>
      <c r="D10" s="21" t="n">
        <v>3</v>
      </c>
    </row>
    <row r="11" customFormat="false" ht="17.25" hidden="false" customHeight="false" outlineLevel="0" collapsed="false">
      <c r="A11" s="22" t="s">
        <v>14</v>
      </c>
      <c r="B11" s="23" t="s">
        <v>15</v>
      </c>
      <c r="C11" s="24" t="n">
        <f aca="false">C12+C13+C14+C15+C16</f>
        <v>0</v>
      </c>
      <c r="D11" s="24" t="n">
        <v>0</v>
      </c>
    </row>
    <row r="12" customFormat="false" ht="16.5" hidden="false" customHeight="false" outlineLevel="0" collapsed="false">
      <c r="A12" s="25" t="s">
        <v>16</v>
      </c>
      <c r="B12" s="26" t="s">
        <v>17</v>
      </c>
      <c r="C12" s="27" t="n">
        <v>0</v>
      </c>
      <c r="D12" s="27" t="n">
        <v>0</v>
      </c>
    </row>
    <row r="13" customFormat="false" ht="15.75" hidden="false" customHeight="false" outlineLevel="0" collapsed="false">
      <c r="A13" s="28" t="s">
        <v>18</v>
      </c>
      <c r="B13" s="29" t="s">
        <v>19</v>
      </c>
      <c r="C13" s="30" t="n">
        <v>0</v>
      </c>
      <c r="D13" s="30" t="n">
        <v>0</v>
      </c>
    </row>
    <row r="14" customFormat="false" ht="15.75" hidden="false" customHeight="false" outlineLevel="0" collapsed="false">
      <c r="A14" s="28" t="s">
        <v>20</v>
      </c>
      <c r="B14" s="29" t="s">
        <v>21</v>
      </c>
      <c r="C14" s="30" t="n">
        <v>0</v>
      </c>
      <c r="D14" s="30" t="n">
        <v>0</v>
      </c>
    </row>
    <row r="15" customFormat="false" ht="15.75" hidden="false" customHeight="false" outlineLevel="0" collapsed="false">
      <c r="A15" s="28" t="s">
        <v>22</v>
      </c>
      <c r="B15" s="29" t="s">
        <v>23</v>
      </c>
      <c r="C15" s="30" t="n">
        <v>0</v>
      </c>
      <c r="D15" s="30" t="n">
        <v>0</v>
      </c>
    </row>
    <row r="16" customFormat="false" ht="16.5" hidden="false" customHeight="false" outlineLevel="0" collapsed="false">
      <c r="A16" s="28" t="s">
        <v>24</v>
      </c>
      <c r="B16" s="29" t="s">
        <v>25</v>
      </c>
      <c r="C16" s="30" t="n">
        <v>0</v>
      </c>
      <c r="D16" s="30" t="n">
        <v>0</v>
      </c>
    </row>
    <row r="17" customFormat="false" ht="17.25" hidden="false" customHeight="false" outlineLevel="0" collapsed="false">
      <c r="A17" s="22" t="s">
        <v>26</v>
      </c>
      <c r="B17" s="23" t="s">
        <v>27</v>
      </c>
      <c r="C17" s="24" t="n">
        <f aca="false">C18+C19+C20+C21</f>
        <v>66305.01</v>
      </c>
      <c r="D17" s="24" t="n">
        <v>53526.94</v>
      </c>
    </row>
    <row r="18" customFormat="false" ht="16.5" hidden="false" customHeight="false" outlineLevel="0" collapsed="false">
      <c r="A18" s="25" t="s">
        <v>16</v>
      </c>
      <c r="B18" s="26" t="s">
        <v>28</v>
      </c>
      <c r="C18" s="31" t="n">
        <v>0</v>
      </c>
      <c r="D18" s="31" t="n">
        <v>0</v>
      </c>
    </row>
    <row r="19" customFormat="false" ht="15.75" hidden="false" customHeight="false" outlineLevel="0" collapsed="false">
      <c r="A19" s="28" t="s">
        <v>29</v>
      </c>
      <c r="B19" s="29" t="s">
        <v>30</v>
      </c>
      <c r="C19" s="30" t="n">
        <f aca="false">'Inf. dod. '!B40</f>
        <v>3743.53</v>
      </c>
      <c r="D19" s="30" t="n">
        <v>3743.53</v>
      </c>
    </row>
    <row r="20" customFormat="false" ht="15.75" hidden="false" customHeight="false" outlineLevel="0" collapsed="false">
      <c r="A20" s="28" t="s">
        <v>20</v>
      </c>
      <c r="B20" s="29" t="s">
        <v>31</v>
      </c>
      <c r="C20" s="30" t="n">
        <f aca="false">'Inf. dod. '!B47</f>
        <v>62561.48</v>
      </c>
      <c r="D20" s="30" t="n">
        <v>49783.41</v>
      </c>
    </row>
    <row r="21" customFormat="false" ht="16.5" hidden="false" customHeight="false" outlineLevel="0" collapsed="false">
      <c r="A21" s="32" t="s">
        <v>22</v>
      </c>
      <c r="B21" s="33" t="s">
        <v>32</v>
      </c>
      <c r="C21" s="34" t="n">
        <v>0</v>
      </c>
      <c r="D21" s="34" t="n">
        <v>0</v>
      </c>
    </row>
    <row r="22" customFormat="false" ht="16.5" hidden="false" customHeight="false" outlineLevel="0" collapsed="false">
      <c r="A22" s="35" t="s">
        <v>33</v>
      </c>
      <c r="B22" s="36" t="s">
        <v>34</v>
      </c>
      <c r="C22" s="37" t="n">
        <v>0</v>
      </c>
      <c r="D22" s="37" t="n">
        <v>0</v>
      </c>
    </row>
    <row r="23" customFormat="false" ht="16.5" hidden="false" customHeight="false" outlineLevel="0" collapsed="false">
      <c r="A23" s="38"/>
      <c r="B23" s="39" t="s">
        <v>35</v>
      </c>
      <c r="C23" s="40" t="n">
        <f aca="false">C11+C17+C22</f>
        <v>66305.01</v>
      </c>
      <c r="D23" s="40" t="n">
        <v>53526.94</v>
      </c>
    </row>
    <row r="24" customFormat="false" ht="16.5" hidden="false" customHeight="false" outlineLevel="0" collapsed="false">
      <c r="A24" s="10"/>
      <c r="B24" s="10"/>
      <c r="C24" s="10"/>
      <c r="D24" s="10"/>
    </row>
    <row r="25" customFormat="false" ht="16.5" hidden="false" customHeight="false" outlineLevel="0" collapsed="false">
      <c r="A25" s="10"/>
      <c r="B25" s="10"/>
      <c r="C25" s="10"/>
      <c r="D25" s="10"/>
    </row>
    <row r="26" customFormat="false" ht="16.5" hidden="false" customHeight="false" outlineLevel="0" collapsed="false">
      <c r="A26" s="12"/>
      <c r="B26" s="41"/>
      <c r="C26" s="14" t="s">
        <v>36</v>
      </c>
      <c r="D26" s="14" t="s">
        <v>36</v>
      </c>
    </row>
    <row r="27" customFormat="false" ht="15.75" hidden="false" customHeight="false" outlineLevel="0" collapsed="false">
      <c r="A27" s="16" t="s">
        <v>37</v>
      </c>
      <c r="B27" s="16"/>
      <c r="C27" s="16" t="s">
        <v>11</v>
      </c>
      <c r="D27" s="16" t="s">
        <v>11</v>
      </c>
    </row>
    <row r="28" customFormat="false" ht="16.5" hidden="false" customHeight="false" outlineLevel="0" collapsed="false">
      <c r="A28" s="42"/>
      <c r="B28" s="43"/>
      <c r="C28" s="19" t="s">
        <v>12</v>
      </c>
      <c r="D28" s="19" t="s">
        <v>13</v>
      </c>
    </row>
    <row r="29" customFormat="false" ht="17.25" hidden="false" customHeight="false" outlineLevel="0" collapsed="false">
      <c r="A29" s="44" t="n">
        <v>1</v>
      </c>
      <c r="B29" s="44"/>
      <c r="C29" s="45" t="n">
        <v>2</v>
      </c>
      <c r="D29" s="45" t="n">
        <v>3</v>
      </c>
    </row>
    <row r="30" customFormat="false" ht="17.25" hidden="false" customHeight="false" outlineLevel="0" collapsed="false">
      <c r="A30" s="22" t="s">
        <v>38</v>
      </c>
      <c r="B30" s="23" t="s">
        <v>39</v>
      </c>
      <c r="C30" s="24" t="n">
        <f aca="false">C31+C32+C33+C34</f>
        <v>66073.43</v>
      </c>
      <c r="D30" s="24" t="n">
        <v>53465.94</v>
      </c>
    </row>
    <row r="31" customFormat="false" ht="16.5" hidden="false" customHeight="false" outlineLevel="0" collapsed="false">
      <c r="A31" s="46" t="s">
        <v>16</v>
      </c>
      <c r="B31" s="47" t="s">
        <v>40</v>
      </c>
      <c r="C31" s="48" t="n">
        <f aca="false">D30</f>
        <v>53465.94</v>
      </c>
      <c r="D31" s="48" t="n">
        <v>19767.18</v>
      </c>
    </row>
    <row r="32" customFormat="false" ht="15.75" hidden="false" customHeight="false" outlineLevel="0" collapsed="false">
      <c r="A32" s="49" t="s">
        <v>18</v>
      </c>
      <c r="B32" s="50" t="s">
        <v>41</v>
      </c>
      <c r="C32" s="51" t="n">
        <v>0</v>
      </c>
      <c r="D32" s="51" t="n">
        <v>0</v>
      </c>
    </row>
    <row r="33" customFormat="false" ht="15.75" hidden="false" customHeight="false" outlineLevel="0" collapsed="false">
      <c r="A33" s="49" t="s">
        <v>42</v>
      </c>
      <c r="B33" s="50" t="s">
        <v>43</v>
      </c>
      <c r="C33" s="51" t="n">
        <v>0</v>
      </c>
      <c r="D33" s="51" t="n">
        <v>0</v>
      </c>
    </row>
    <row r="34" customFormat="false" ht="16.5" hidden="false" customHeight="false" outlineLevel="0" collapsed="false">
      <c r="A34" s="49" t="s">
        <v>22</v>
      </c>
      <c r="B34" s="50" t="s">
        <v>44</v>
      </c>
      <c r="C34" s="52" t="n">
        <f aca="false">RZiS!C26</f>
        <v>12607.49</v>
      </c>
      <c r="D34" s="51" t="n">
        <v>33698.76</v>
      </c>
    </row>
    <row r="35" customFormat="false" ht="17.25" hidden="false" customHeight="false" outlineLevel="0" collapsed="false">
      <c r="A35" s="22" t="s">
        <v>26</v>
      </c>
      <c r="B35" s="23" t="s">
        <v>45</v>
      </c>
      <c r="C35" s="24" t="n">
        <f aca="false">C36+C37+C38+C39</f>
        <v>231.58</v>
      </c>
      <c r="D35" s="24" t="n">
        <v>61</v>
      </c>
    </row>
    <row r="36" customFormat="false" ht="16.5" hidden="false" customHeight="false" outlineLevel="0" collapsed="false">
      <c r="A36" s="53" t="s">
        <v>16</v>
      </c>
      <c r="B36" s="54" t="s">
        <v>46</v>
      </c>
      <c r="C36" s="48" t="n">
        <v>0</v>
      </c>
      <c r="D36" s="48" t="n">
        <v>0</v>
      </c>
    </row>
    <row r="37" customFormat="false" ht="15.75" hidden="false" customHeight="false" outlineLevel="0" collapsed="false">
      <c r="A37" s="49" t="s">
        <v>18</v>
      </c>
      <c r="B37" s="50" t="s">
        <v>47</v>
      </c>
      <c r="C37" s="51" t="n">
        <v>0</v>
      </c>
      <c r="D37" s="51" t="n">
        <v>0</v>
      </c>
    </row>
    <row r="38" customFormat="false" ht="15.75" hidden="false" customHeight="false" outlineLevel="0" collapsed="false">
      <c r="A38" s="49" t="s">
        <v>42</v>
      </c>
      <c r="B38" s="50" t="s">
        <v>48</v>
      </c>
      <c r="C38" s="51" t="n">
        <f aca="false">'Inf. dod. '!B57</f>
        <v>231.58</v>
      </c>
      <c r="D38" s="51" t="n">
        <v>61</v>
      </c>
    </row>
    <row r="39" customFormat="false" ht="16.5" hidden="false" customHeight="false" outlineLevel="0" collapsed="false">
      <c r="A39" s="49" t="s">
        <v>22</v>
      </c>
      <c r="B39" s="50" t="s">
        <v>49</v>
      </c>
      <c r="C39" s="51" t="n">
        <v>0</v>
      </c>
      <c r="D39" s="51" t="n">
        <v>0</v>
      </c>
    </row>
    <row r="40" customFormat="false" ht="17.25" hidden="false" customHeight="false" outlineLevel="0" collapsed="false">
      <c r="A40" s="22"/>
      <c r="B40" s="23" t="s">
        <v>50</v>
      </c>
      <c r="C40" s="24" t="n">
        <f aca="false">C30+C35</f>
        <v>66305.01</v>
      </c>
      <c r="D40" s="24" t="n">
        <v>53526.94</v>
      </c>
    </row>
    <row r="41" customFormat="false" ht="15.75" hidden="false" customHeight="false" outlineLevel="0" collapsed="false"/>
    <row r="42" customFormat="false" ht="15" hidden="false" customHeight="false" outlineLevel="0" collapsed="false">
      <c r="C42" s="55" t="n">
        <f aca="false">C23-C40</f>
        <v>0</v>
      </c>
      <c r="D42" s="55" t="n">
        <f aca="false">D23-D40</f>
        <v>0</v>
      </c>
    </row>
    <row r="43" customFormat="false" ht="15" hidden="false" customHeight="false" outlineLevel="0" collapsed="false">
      <c r="C43" s="55"/>
    </row>
  </sheetData>
  <mergeCells count="6">
    <mergeCell ref="A2:D2"/>
    <mergeCell ref="A4:D4"/>
    <mergeCell ref="A8:B8"/>
    <mergeCell ref="A10:B10"/>
    <mergeCell ref="A27:B27"/>
    <mergeCell ref="A29:B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30" activeCellId="0" sqref="B3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70.57"/>
    <col collapsed="false" customWidth="true" hidden="false" outlineLevel="0" max="3" min="3" style="0" width="22.43"/>
    <col collapsed="false" customWidth="true" hidden="false" outlineLevel="0" max="4" min="4" style="0" width="14.71"/>
  </cols>
  <sheetData>
    <row r="1" customFormat="false" ht="15.75" hidden="false" customHeight="false" outlineLevel="0" collapsed="false">
      <c r="A1" s="10"/>
      <c r="B1" s="10"/>
      <c r="C1" s="10"/>
    </row>
    <row r="2" customFormat="false" ht="15.75" hidden="false" customHeight="false" outlineLevel="0" collapsed="false">
      <c r="A2" s="8" t="s">
        <v>51</v>
      </c>
      <c r="B2" s="8"/>
      <c r="C2" s="8"/>
      <c r="D2" s="8"/>
    </row>
    <row r="3" customFormat="false" ht="16.5" hidden="false" customHeight="false" outlineLevel="0" collapsed="false">
      <c r="A3" s="10"/>
      <c r="B3" s="10"/>
      <c r="F3" s="10"/>
    </row>
    <row r="4" customFormat="false" ht="15.75" hidden="false" customHeight="false" outlineLevel="0" collapsed="false">
      <c r="A4" s="56"/>
      <c r="B4" s="56"/>
      <c r="C4" s="57" t="s">
        <v>52</v>
      </c>
      <c r="D4" s="57" t="s">
        <v>53</v>
      </c>
    </row>
    <row r="5" customFormat="false" ht="15.75" hidden="false" customHeight="false" outlineLevel="0" collapsed="false">
      <c r="A5" s="58" t="n">
        <v>1</v>
      </c>
      <c r="B5" s="58"/>
      <c r="C5" s="59" t="n">
        <v>2</v>
      </c>
      <c r="D5" s="59" t="n">
        <v>3</v>
      </c>
    </row>
    <row r="6" customFormat="false" ht="15.75" hidden="false" customHeight="false" outlineLevel="0" collapsed="false">
      <c r="A6" s="60" t="s">
        <v>14</v>
      </c>
      <c r="B6" s="61" t="s">
        <v>54</v>
      </c>
      <c r="C6" s="62" t="n">
        <f aca="false">C7+C8+C9</f>
        <v>89046.34</v>
      </c>
      <c r="D6" s="62" t="n">
        <v>104304.61</v>
      </c>
    </row>
    <row r="7" customFormat="false" ht="15.75" hidden="false" customHeight="false" outlineLevel="0" collapsed="false">
      <c r="A7" s="63" t="s">
        <v>16</v>
      </c>
      <c r="B7" s="64" t="s">
        <v>55</v>
      </c>
      <c r="C7" s="65" t="n">
        <f aca="false">'Inf. dod. '!B72</f>
        <v>27885</v>
      </c>
      <c r="D7" s="65" t="n">
        <v>27865</v>
      </c>
    </row>
    <row r="8" customFormat="false" ht="15.75" hidden="false" customHeight="false" outlineLevel="0" collapsed="false">
      <c r="A8" s="63" t="s">
        <v>18</v>
      </c>
      <c r="B8" s="64" t="s">
        <v>56</v>
      </c>
      <c r="C8" s="66" t="n">
        <v>0</v>
      </c>
      <c r="D8" s="66" t="n">
        <v>0</v>
      </c>
    </row>
    <row r="9" customFormat="false" ht="15.75" hidden="false" customHeight="false" outlineLevel="0" collapsed="false">
      <c r="A9" s="63" t="s">
        <v>42</v>
      </c>
      <c r="B9" s="64" t="s">
        <v>57</v>
      </c>
      <c r="C9" s="65" t="n">
        <f aca="false">'Inf. dod. '!B75</f>
        <v>61161.34</v>
      </c>
      <c r="D9" s="65" t="n">
        <v>76439.61</v>
      </c>
    </row>
    <row r="10" customFormat="false" ht="15.75" hidden="false" customHeight="false" outlineLevel="0" collapsed="false">
      <c r="A10" s="60" t="s">
        <v>26</v>
      </c>
      <c r="B10" s="61" t="s">
        <v>58</v>
      </c>
      <c r="C10" s="67" t="n">
        <f aca="false">C11+C12+C13</f>
        <v>76438.85</v>
      </c>
      <c r="D10" s="67" t="n">
        <v>70605.85</v>
      </c>
    </row>
    <row r="11" customFormat="false" ht="15.75" hidden="false" customHeight="false" outlineLevel="0" collapsed="false">
      <c r="A11" s="63" t="s">
        <v>16</v>
      </c>
      <c r="B11" s="64" t="s">
        <v>59</v>
      </c>
      <c r="C11" s="65" t="n">
        <f aca="false">'Inf. dod. '!B82</f>
        <v>27885</v>
      </c>
      <c r="D11" s="65" t="n">
        <v>27865</v>
      </c>
    </row>
    <row r="12" customFormat="false" ht="15.75" hidden="false" customHeight="false" outlineLevel="0" collapsed="false">
      <c r="A12" s="63" t="s">
        <v>18</v>
      </c>
      <c r="B12" s="64" t="s">
        <v>60</v>
      </c>
      <c r="C12" s="65" t="n">
        <v>0</v>
      </c>
      <c r="D12" s="65" t="n">
        <v>0</v>
      </c>
    </row>
    <row r="13" customFormat="false" ht="15.75" hidden="false" customHeight="false" outlineLevel="0" collapsed="false">
      <c r="A13" s="63" t="s">
        <v>42</v>
      </c>
      <c r="B13" s="64" t="s">
        <v>61</v>
      </c>
      <c r="C13" s="65" t="n">
        <f aca="false">'Inf. dod. '!B94</f>
        <v>48553.85</v>
      </c>
      <c r="D13" s="65" t="n">
        <v>42740.85</v>
      </c>
    </row>
    <row r="14" customFormat="false" ht="15.75" hidden="false" customHeight="false" outlineLevel="0" collapsed="false">
      <c r="A14" s="60" t="s">
        <v>33</v>
      </c>
      <c r="B14" s="61" t="s">
        <v>62</v>
      </c>
      <c r="C14" s="67" t="n">
        <f aca="false">C6-C10</f>
        <v>12607.49</v>
      </c>
      <c r="D14" s="67" t="n">
        <v>33698.76</v>
      </c>
    </row>
    <row r="15" customFormat="false" ht="15.75" hidden="false" customHeight="false" outlineLevel="0" collapsed="false">
      <c r="A15" s="60" t="s">
        <v>63</v>
      </c>
      <c r="B15" s="61" t="s">
        <v>64</v>
      </c>
      <c r="C15" s="67" t="n">
        <v>0</v>
      </c>
      <c r="D15" s="67" t="n">
        <v>0</v>
      </c>
    </row>
    <row r="16" customFormat="false" ht="15.75" hidden="false" customHeight="false" outlineLevel="0" collapsed="false">
      <c r="A16" s="60" t="s">
        <v>65</v>
      </c>
      <c r="B16" s="61" t="s">
        <v>66</v>
      </c>
      <c r="C16" s="67" t="n">
        <v>0</v>
      </c>
      <c r="D16" s="67" t="n">
        <v>0</v>
      </c>
    </row>
    <row r="17" customFormat="false" ht="15.75" hidden="false" customHeight="false" outlineLevel="0" collapsed="false">
      <c r="A17" s="60" t="s">
        <v>67</v>
      </c>
      <c r="B17" s="61" t="s">
        <v>68</v>
      </c>
      <c r="C17" s="67" t="n">
        <f aca="false">C15-C16</f>
        <v>0</v>
      </c>
      <c r="D17" s="67" t="n">
        <v>0</v>
      </c>
    </row>
    <row r="18" customFormat="false" ht="15.75" hidden="false" customHeight="false" outlineLevel="0" collapsed="false">
      <c r="A18" s="60" t="s">
        <v>69</v>
      </c>
      <c r="B18" s="61" t="s">
        <v>70</v>
      </c>
      <c r="C18" s="67" t="n">
        <v>0</v>
      </c>
      <c r="D18" s="67" t="n">
        <v>0</v>
      </c>
    </row>
    <row r="19" customFormat="false" ht="15.75" hidden="false" customHeight="false" outlineLevel="0" collapsed="false">
      <c r="A19" s="60" t="s">
        <v>71</v>
      </c>
      <c r="B19" s="61" t="s">
        <v>72</v>
      </c>
      <c r="C19" s="67" t="n">
        <f aca="false">C14+C17-C18</f>
        <v>12607.49</v>
      </c>
      <c r="D19" s="67" t="n">
        <v>33698.76</v>
      </c>
    </row>
    <row r="20" customFormat="false" ht="15.75" hidden="false" customHeight="false" outlineLevel="0" collapsed="false">
      <c r="A20" s="60" t="s">
        <v>16</v>
      </c>
      <c r="B20" s="61" t="s">
        <v>73</v>
      </c>
      <c r="C20" s="67" t="n">
        <v>0</v>
      </c>
      <c r="D20" s="67" t="n">
        <v>0</v>
      </c>
    </row>
    <row r="21" customFormat="false" ht="15.75" hidden="false" customHeight="false" outlineLevel="0" collapsed="false">
      <c r="A21" s="60" t="s">
        <v>74</v>
      </c>
      <c r="B21" s="61" t="s">
        <v>75</v>
      </c>
      <c r="C21" s="67" t="n">
        <v>0</v>
      </c>
      <c r="D21" s="67" t="n">
        <v>0</v>
      </c>
    </row>
    <row r="22" customFormat="false" ht="15.75" hidden="false" customHeight="false" outlineLevel="0" collapsed="false">
      <c r="A22" s="60" t="s">
        <v>76</v>
      </c>
      <c r="B22" s="61" t="s">
        <v>77</v>
      </c>
      <c r="C22" s="67" t="n">
        <v>0</v>
      </c>
      <c r="D22" s="67" t="n">
        <v>0</v>
      </c>
    </row>
    <row r="23" customFormat="false" ht="15.75" hidden="false" customHeight="false" outlineLevel="0" collapsed="false">
      <c r="A23" s="60" t="s">
        <v>78</v>
      </c>
      <c r="B23" s="61" t="s">
        <v>79</v>
      </c>
      <c r="C23" s="67" t="n">
        <f aca="false">'Inf. dod. '!B117</f>
        <v>0</v>
      </c>
      <c r="D23" s="67" t="n">
        <v>0</v>
      </c>
    </row>
    <row r="24" customFormat="false" ht="15.75" hidden="false" customHeight="false" outlineLevel="0" collapsed="false">
      <c r="A24" s="60" t="s">
        <v>80</v>
      </c>
      <c r="B24" s="61" t="s">
        <v>81</v>
      </c>
      <c r="C24" s="68" t="n">
        <f aca="false">C19+C20-C21+C22-C23</f>
        <v>12607.49</v>
      </c>
      <c r="D24" s="68" t="n">
        <v>33698.76</v>
      </c>
    </row>
    <row r="25" customFormat="false" ht="15.75" hidden="false" customHeight="false" outlineLevel="0" collapsed="false">
      <c r="A25" s="60" t="s">
        <v>82</v>
      </c>
      <c r="B25" s="61" t="s">
        <v>83</v>
      </c>
      <c r="C25" s="68" t="n">
        <v>0</v>
      </c>
      <c r="D25" s="68" t="n">
        <v>0</v>
      </c>
    </row>
    <row r="26" customFormat="false" ht="16.5" hidden="false" customHeight="false" outlineLevel="0" collapsed="false">
      <c r="A26" s="69" t="s">
        <v>84</v>
      </c>
      <c r="B26" s="70" t="s">
        <v>85</v>
      </c>
      <c r="C26" s="71" t="n">
        <f aca="false">C24-C25</f>
        <v>12607.49</v>
      </c>
      <c r="D26" s="72" t="n">
        <v>33698.76</v>
      </c>
    </row>
    <row r="27" customFormat="false" ht="15.75" hidden="false" customHeight="false" outlineLevel="0" collapsed="false">
      <c r="A27" s="10"/>
      <c r="B27" s="10"/>
      <c r="C27" s="73"/>
    </row>
    <row r="28" customFormat="false" ht="15.75" hidden="false" customHeight="false" outlineLevel="0" collapsed="false">
      <c r="A28" s="10" t="s">
        <v>86</v>
      </c>
      <c r="B28" s="10"/>
      <c r="C28" s="73"/>
    </row>
    <row r="29" customFormat="false" ht="15.75" hidden="false" customHeight="false" outlineLevel="0" collapsed="false">
      <c r="A29" s="74" t="s">
        <v>87</v>
      </c>
      <c r="B29" s="10"/>
      <c r="C29" s="73"/>
    </row>
    <row r="30" customFormat="false" ht="15.75" hidden="false" customHeight="false" outlineLevel="0" collapsed="false">
      <c r="A30" s="10"/>
      <c r="B30" s="10"/>
      <c r="C30" s="73"/>
    </row>
    <row r="31" customFormat="false" ht="15.75" hidden="false" customHeight="false" outlineLevel="0" collapsed="false">
      <c r="A31" s="74" t="s">
        <v>88</v>
      </c>
      <c r="B31" s="10"/>
      <c r="C31" s="73"/>
    </row>
  </sheetData>
  <mergeCells count="3">
    <mergeCell ref="A2:D2"/>
    <mergeCell ref="A4:B4"/>
    <mergeCell ref="A5:B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69" colorId="64" zoomScale="80" zoomScaleNormal="80" zoomScalePageLayoutView="100" workbookViewId="0">
      <selection pane="topLeft" activeCell="G95" activeCellId="0" sqref="G95"/>
    </sheetView>
  </sheetViews>
  <sheetFormatPr defaultColWidth="8.5390625" defaultRowHeight="15" zeroHeight="false" outlineLevelRow="0" outlineLevelCol="0"/>
  <cols>
    <col collapsed="false" customWidth="true" hidden="false" outlineLevel="0" max="1" min="1" style="75" width="47.85"/>
    <col collapsed="false" customWidth="true" hidden="false" outlineLevel="0" max="2" min="2" style="76" width="15.57"/>
    <col collapsed="false" customWidth="true" hidden="false" outlineLevel="0" max="3" min="3" style="75" width="21.85"/>
    <col collapsed="false" customWidth="true" hidden="false" outlineLevel="0" max="5" min="5" style="0" width="10.57"/>
  </cols>
  <sheetData>
    <row r="1" customFormat="false" ht="15" hidden="false" customHeight="false" outlineLevel="0" collapsed="false">
      <c r="A1" s="77"/>
      <c r="B1" s="78"/>
      <c r="C1" s="77"/>
    </row>
    <row r="2" customFormat="false" ht="15" hidden="false" customHeight="false" outlineLevel="0" collapsed="false">
      <c r="A2" s="79" t="s">
        <v>89</v>
      </c>
      <c r="B2" s="80" t="n">
        <v>2022</v>
      </c>
      <c r="C2" s="79"/>
    </row>
    <row r="3" customFormat="false" ht="15" hidden="false" customHeight="false" outlineLevel="0" collapsed="false">
      <c r="A3" s="77"/>
      <c r="B3" s="78"/>
      <c r="C3" s="77"/>
    </row>
    <row r="4" customFormat="false" ht="15" hidden="false" customHeight="false" outlineLevel="0" collapsed="false">
      <c r="A4" s="81" t="s">
        <v>90</v>
      </c>
      <c r="B4" s="82"/>
      <c r="C4" s="81"/>
    </row>
    <row r="5" customFormat="false" ht="15" hidden="false" customHeight="false" outlineLevel="0" collapsed="false">
      <c r="A5" s="81"/>
      <c r="B5" s="83"/>
      <c r="C5" s="81"/>
    </row>
    <row r="6" customFormat="false" ht="21" hidden="false" customHeight="true" outlineLevel="0" collapsed="false">
      <c r="A6" s="81" t="s">
        <v>91</v>
      </c>
      <c r="B6" s="83"/>
      <c r="C6" s="81"/>
    </row>
    <row r="7" customFormat="false" ht="33.75" hidden="true" customHeight="true" outlineLevel="0" collapsed="false">
      <c r="A7" s="84"/>
      <c r="B7" s="85" t="s">
        <v>92</v>
      </c>
      <c r="C7" s="86" t="s">
        <v>93</v>
      </c>
    </row>
    <row r="8" customFormat="false" ht="30.75" hidden="true" customHeight="true" outlineLevel="0" collapsed="false">
      <c r="A8" s="87" t="s">
        <v>94</v>
      </c>
      <c r="B8" s="88" t="n">
        <v>0</v>
      </c>
      <c r="C8" s="89" t="e">
        <f aca="false">B8-#REF!</f>
        <v>#REF!</v>
      </c>
    </row>
    <row r="9" customFormat="false" ht="15" hidden="false" customHeight="false" outlineLevel="0" collapsed="false">
      <c r="A9" s="81"/>
      <c r="B9" s="83"/>
      <c r="C9" s="90"/>
    </row>
    <row r="10" customFormat="false" ht="15" hidden="false" customHeight="false" outlineLevel="0" collapsed="false">
      <c r="A10" s="81" t="s">
        <v>95</v>
      </c>
      <c r="B10" s="83"/>
      <c r="C10" s="90"/>
    </row>
    <row r="11" customFormat="false" ht="30.75" hidden="true" customHeight="true" outlineLevel="0" collapsed="false">
      <c r="A11" s="91"/>
      <c r="B11" s="92" t="s">
        <v>92</v>
      </c>
      <c r="C11" s="93" t="s">
        <v>93</v>
      </c>
    </row>
    <row r="12" customFormat="false" ht="30" hidden="true" customHeight="true" outlineLevel="0" collapsed="false">
      <c r="A12" s="94" t="s">
        <v>96</v>
      </c>
      <c r="B12" s="95"/>
      <c r="C12" s="96" t="e">
        <f aca="false">B12-#REF!</f>
        <v>#REF!</v>
      </c>
    </row>
    <row r="13" customFormat="false" ht="30" hidden="true" customHeight="true" outlineLevel="0" collapsed="false">
      <c r="A13" s="97" t="s">
        <v>97</v>
      </c>
      <c r="B13" s="98"/>
      <c r="C13" s="99" t="e">
        <f aca="false">B13-#REF!</f>
        <v>#REF!</v>
      </c>
    </row>
    <row r="14" customFormat="false" ht="15" hidden="true" customHeight="true" outlineLevel="0" collapsed="false">
      <c r="A14" s="97" t="s">
        <v>98</v>
      </c>
      <c r="B14" s="98"/>
      <c r="C14" s="99" t="e">
        <f aca="false">B14-#REF!</f>
        <v>#REF!</v>
      </c>
    </row>
    <row r="15" customFormat="false" ht="15" hidden="true" customHeight="true" outlineLevel="0" collapsed="false">
      <c r="A15" s="97" t="s">
        <v>99</v>
      </c>
      <c r="B15" s="98"/>
      <c r="C15" s="99" t="e">
        <f aca="false">B15-#REF!</f>
        <v>#REF!</v>
      </c>
    </row>
    <row r="16" customFormat="false" ht="15.75" hidden="true" customHeight="true" outlineLevel="0" collapsed="false">
      <c r="A16" s="100" t="s">
        <v>100</v>
      </c>
      <c r="B16" s="101"/>
      <c r="C16" s="102" t="e">
        <f aca="false">B16-#REF!</f>
        <v>#REF!</v>
      </c>
    </row>
    <row r="17" customFormat="false" ht="15.75" hidden="true" customHeight="true" outlineLevel="0" collapsed="false">
      <c r="A17" s="103" t="s">
        <v>101</v>
      </c>
      <c r="B17" s="92"/>
      <c r="C17" s="104" t="e">
        <f aca="false">B17-#REF!</f>
        <v>#REF!</v>
      </c>
    </row>
    <row r="18" customFormat="false" ht="15" hidden="false" customHeight="false" outlineLevel="0" collapsed="false">
      <c r="A18" s="81"/>
      <c r="B18" s="83"/>
      <c r="C18" s="81"/>
    </row>
    <row r="19" customFormat="false" ht="15" hidden="false" customHeight="false" outlineLevel="0" collapsed="false">
      <c r="A19" s="81" t="s">
        <v>102</v>
      </c>
      <c r="B19" s="83"/>
      <c r="C19" s="81"/>
    </row>
    <row r="20" customFormat="false" ht="15" hidden="false" customHeight="false" outlineLevel="0" collapsed="false">
      <c r="A20" s="81"/>
      <c r="B20" s="83"/>
      <c r="C20" s="81"/>
    </row>
    <row r="21" customFormat="false" ht="15" hidden="false" customHeight="false" outlineLevel="0" collapsed="false">
      <c r="A21" s="81" t="s">
        <v>103</v>
      </c>
      <c r="B21" s="83"/>
      <c r="C21" s="81"/>
    </row>
    <row r="22" customFormat="false" ht="15" hidden="false" customHeight="false" outlineLevel="0" collapsed="false">
      <c r="A22" s="81"/>
      <c r="B22" s="83"/>
      <c r="C22" s="81"/>
    </row>
    <row r="23" customFormat="false" ht="15" hidden="false" customHeight="false" outlineLevel="0" collapsed="false">
      <c r="A23" s="105" t="s">
        <v>104</v>
      </c>
      <c r="B23" s="106"/>
      <c r="C23" s="81"/>
    </row>
    <row r="24" customFormat="false" ht="15" hidden="false" customHeight="false" outlineLevel="0" collapsed="false">
      <c r="A24" s="81"/>
      <c r="B24" s="83"/>
      <c r="C24" s="81"/>
    </row>
    <row r="25" customFormat="false" ht="15" hidden="false" customHeight="false" outlineLevel="0" collapsed="false">
      <c r="A25" s="81" t="s">
        <v>105</v>
      </c>
      <c r="B25" s="83"/>
      <c r="C25" s="81"/>
    </row>
    <row r="26" customFormat="false" ht="15" hidden="false" customHeight="false" outlineLevel="0" collapsed="false">
      <c r="A26" s="81"/>
      <c r="B26" s="83"/>
      <c r="C26" s="81"/>
    </row>
    <row r="27" customFormat="false" ht="15" hidden="true" customHeight="true" outlineLevel="0" collapsed="false">
      <c r="A27" s="107" t="s">
        <v>106</v>
      </c>
      <c r="B27" s="108"/>
      <c r="C27" s="81"/>
    </row>
    <row r="28" customFormat="false" ht="15" hidden="true" customHeight="true" outlineLevel="0" collapsed="false">
      <c r="A28" s="109" t="s">
        <v>107</v>
      </c>
      <c r="B28" s="110"/>
      <c r="C28" s="81"/>
    </row>
    <row r="29" customFormat="false" ht="15" hidden="true" customHeight="true" outlineLevel="0" collapsed="false">
      <c r="A29" s="109" t="s">
        <v>108</v>
      </c>
      <c r="B29" s="110"/>
      <c r="C29" s="81"/>
    </row>
    <row r="30" customFormat="false" ht="15" hidden="true" customHeight="true" outlineLevel="0" collapsed="false">
      <c r="A30" s="109" t="s">
        <v>109</v>
      </c>
      <c r="B30" s="110"/>
      <c r="C30" s="81"/>
    </row>
    <row r="31" customFormat="false" ht="15.75" hidden="true" customHeight="true" outlineLevel="0" collapsed="false">
      <c r="A31" s="111" t="s">
        <v>110</v>
      </c>
      <c r="B31" s="112"/>
      <c r="C31" s="81"/>
    </row>
    <row r="32" customFormat="false" ht="15.75" hidden="true" customHeight="true" outlineLevel="0" collapsed="false">
      <c r="A32" s="113" t="s">
        <v>111</v>
      </c>
      <c r="B32" s="114" t="n">
        <f aca="false">SUM(B27:B31)</f>
        <v>0</v>
      </c>
      <c r="C32" s="81"/>
    </row>
    <row r="33" customFormat="false" ht="15" hidden="true" customHeight="true" outlineLevel="0" collapsed="false">
      <c r="A33" s="81"/>
      <c r="B33" s="83"/>
      <c r="C33" s="81"/>
    </row>
    <row r="34" customFormat="false" ht="15" hidden="false" customHeight="false" outlineLevel="0" collapsed="false">
      <c r="A34" s="81" t="s">
        <v>112</v>
      </c>
      <c r="B34" s="83"/>
      <c r="C34" s="81"/>
    </row>
    <row r="35" customFormat="false" ht="15.75" hidden="false" customHeight="false" outlineLevel="0" collapsed="false">
      <c r="A35" s="81"/>
      <c r="B35" s="83"/>
      <c r="C35" s="81"/>
    </row>
    <row r="36" customFormat="false" ht="15" hidden="false" customHeight="false" outlineLevel="0" collapsed="false">
      <c r="A36" s="107" t="s">
        <v>113</v>
      </c>
      <c r="B36" s="115" t="n">
        <v>0</v>
      </c>
      <c r="C36" s="81"/>
    </row>
    <row r="37" customFormat="false" ht="45" hidden="false" customHeight="true" outlineLevel="0" collapsed="false">
      <c r="A37" s="109" t="s">
        <v>114</v>
      </c>
      <c r="B37" s="116" t="n">
        <v>3300.41</v>
      </c>
      <c r="D37" s="117"/>
    </row>
    <row r="38" customFormat="false" ht="18.75" hidden="false" customHeight="true" outlineLevel="0" collapsed="false">
      <c r="A38" s="109" t="s">
        <v>115</v>
      </c>
      <c r="B38" s="118" t="n">
        <v>0</v>
      </c>
      <c r="C38" s="81"/>
      <c r="E38" s="119"/>
      <c r="F38" s="119"/>
      <c r="G38" s="119"/>
      <c r="H38" s="119"/>
      <c r="I38" s="119"/>
    </row>
    <row r="39" customFormat="false" ht="15.75" hidden="false" customHeight="true" outlineLevel="0" collapsed="false">
      <c r="A39" s="109" t="s">
        <v>116</v>
      </c>
      <c r="B39" s="120" t="n">
        <v>443.12</v>
      </c>
      <c r="C39" s="121"/>
      <c r="D39" s="122"/>
      <c r="E39" s="122"/>
      <c r="F39" s="122"/>
      <c r="G39" s="122"/>
      <c r="H39" s="122"/>
      <c r="I39" s="122"/>
      <c r="J39" s="122"/>
    </row>
    <row r="40" customFormat="false" ht="15.75" hidden="false" customHeight="false" outlineLevel="0" collapsed="false">
      <c r="A40" s="113" t="s">
        <v>111</v>
      </c>
      <c r="B40" s="123" t="n">
        <f aca="false">SUM(B36:B39)</f>
        <v>3743.53</v>
      </c>
      <c r="C40" s="81"/>
      <c r="D40" s="122"/>
      <c r="E40" s="122"/>
      <c r="F40" s="122"/>
      <c r="G40" s="122"/>
      <c r="H40" s="122"/>
      <c r="I40" s="122"/>
      <c r="J40" s="122"/>
    </row>
    <row r="41" customFormat="false" ht="15" hidden="false" customHeight="false" outlineLevel="0" collapsed="false">
      <c r="A41" s="81"/>
      <c r="B41" s="83"/>
      <c r="C41" s="81"/>
    </row>
    <row r="42" customFormat="false" ht="15" hidden="false" customHeight="false" outlineLevel="0" collapsed="false">
      <c r="A42" s="81" t="s">
        <v>117</v>
      </c>
      <c r="B42" s="83"/>
      <c r="C42" s="81"/>
    </row>
    <row r="43" customFormat="false" ht="15.75" hidden="false" customHeight="false" outlineLevel="0" collapsed="false">
      <c r="A43" s="81"/>
      <c r="B43" s="83"/>
      <c r="C43" s="81"/>
    </row>
    <row r="44" customFormat="false" ht="15" hidden="false" customHeight="false" outlineLevel="0" collapsed="false">
      <c r="A44" s="124" t="s">
        <v>118</v>
      </c>
      <c r="B44" s="115" t="n">
        <v>0</v>
      </c>
      <c r="C44" s="81"/>
    </row>
    <row r="45" customFormat="false" ht="15" hidden="false" customHeight="false" outlineLevel="0" collapsed="false">
      <c r="A45" s="125" t="s">
        <v>119</v>
      </c>
      <c r="B45" s="118" t="n">
        <v>62561.48</v>
      </c>
      <c r="C45" s="81"/>
    </row>
    <row r="46" customFormat="false" ht="15.75" hidden="false" customHeight="false" outlineLevel="0" collapsed="false">
      <c r="A46" s="109" t="s">
        <v>120</v>
      </c>
      <c r="B46" s="118" t="n">
        <v>0</v>
      </c>
      <c r="C46" s="81"/>
    </row>
    <row r="47" customFormat="false" ht="15.75" hidden="false" customHeight="false" outlineLevel="0" collapsed="false">
      <c r="A47" s="113" t="s">
        <v>111</v>
      </c>
      <c r="B47" s="123" t="n">
        <f aca="false">SUM(B44:B46)</f>
        <v>62561.48</v>
      </c>
      <c r="C47" s="81"/>
    </row>
    <row r="48" customFormat="false" ht="15" hidden="false" customHeight="false" outlineLevel="0" collapsed="false">
      <c r="A48" s="81"/>
      <c r="B48" s="83"/>
      <c r="C48" s="81"/>
    </row>
    <row r="49" customFormat="false" ht="15" hidden="false" customHeight="false" outlineLevel="0" collapsed="false">
      <c r="A49" s="81" t="s">
        <v>121</v>
      </c>
      <c r="B49" s="83"/>
      <c r="C49" s="81"/>
    </row>
    <row r="50" customFormat="false" ht="15" hidden="false" customHeight="false" outlineLevel="0" collapsed="false">
      <c r="A50" s="81"/>
      <c r="B50" s="83"/>
      <c r="C50" s="81"/>
    </row>
    <row r="51" customFormat="false" ht="15" hidden="false" customHeight="false" outlineLevel="0" collapsed="false">
      <c r="A51" s="81" t="s">
        <v>122</v>
      </c>
      <c r="B51" s="83"/>
      <c r="C51" s="81"/>
    </row>
    <row r="52" customFormat="false" ht="15.75" hidden="false" customHeight="false" outlineLevel="0" collapsed="false">
      <c r="A52" s="81"/>
      <c r="B52" s="83"/>
      <c r="C52" s="81"/>
    </row>
    <row r="53" customFormat="false" ht="15" hidden="false" customHeight="false" outlineLevel="0" collapsed="false">
      <c r="A53" s="107" t="s">
        <v>123</v>
      </c>
      <c r="B53" s="115" t="n">
        <v>0</v>
      </c>
      <c r="C53" s="81"/>
    </row>
    <row r="54" customFormat="false" ht="45" hidden="false" customHeight="false" outlineLevel="0" collapsed="false">
      <c r="A54" s="109" t="s">
        <v>124</v>
      </c>
      <c r="B54" s="118" t="n">
        <v>0</v>
      </c>
      <c r="C54" s="81"/>
    </row>
    <row r="55" customFormat="false" ht="16.5" hidden="false" customHeight="true" outlineLevel="0" collapsed="false">
      <c r="A55" s="109" t="s">
        <v>125</v>
      </c>
      <c r="B55" s="118" t="n">
        <v>0</v>
      </c>
      <c r="C55" s="126"/>
    </row>
    <row r="56" customFormat="false" ht="15.75" hidden="false" customHeight="true" outlineLevel="0" collapsed="false">
      <c r="A56" s="109" t="s">
        <v>126</v>
      </c>
      <c r="B56" s="118" t="n">
        <v>231.58</v>
      </c>
      <c r="C56" s="126"/>
      <c r="D56" s="122"/>
      <c r="E56" s="122"/>
      <c r="F56" s="122"/>
      <c r="G56" s="122"/>
      <c r="H56" s="122"/>
      <c r="I56" s="122"/>
      <c r="J56" s="122"/>
    </row>
    <row r="57" customFormat="false" ht="15.75" hidden="false" customHeight="false" outlineLevel="0" collapsed="false">
      <c r="A57" s="113" t="s">
        <v>111</v>
      </c>
      <c r="B57" s="123" t="n">
        <f aca="false">B53+B54+B55+B56</f>
        <v>231.58</v>
      </c>
      <c r="C57" s="126"/>
      <c r="D57" s="122"/>
      <c r="E57" s="122"/>
      <c r="F57" s="122"/>
      <c r="G57" s="122"/>
      <c r="H57" s="122"/>
      <c r="I57" s="122"/>
      <c r="J57" s="122"/>
    </row>
    <row r="58" customFormat="false" ht="15" hidden="false" customHeight="false" outlineLevel="0" collapsed="false">
      <c r="A58" s="127"/>
      <c r="B58" s="128"/>
      <c r="C58" s="126"/>
      <c r="D58" s="119"/>
      <c r="E58" s="119"/>
      <c r="F58" s="119"/>
      <c r="G58" s="119"/>
      <c r="H58" s="119"/>
      <c r="I58" s="119"/>
    </row>
    <row r="59" s="132" customFormat="true" ht="15" hidden="false" customHeight="false" outlineLevel="0" collapsed="false">
      <c r="A59" s="81" t="s">
        <v>127</v>
      </c>
      <c r="B59" s="106" t="n">
        <v>0</v>
      </c>
      <c r="C59" s="129"/>
      <c r="D59" s="130"/>
      <c r="E59" s="131"/>
      <c r="F59" s="131"/>
    </row>
    <row r="60" customFormat="false" ht="15" hidden="true" customHeight="false" outlineLevel="0" collapsed="false">
      <c r="A60" s="127"/>
      <c r="B60" s="128"/>
      <c r="C60" s="126"/>
    </row>
    <row r="61" customFormat="false" ht="15" hidden="true" customHeight="false" outlineLevel="0" collapsed="false">
      <c r="A61" s="127"/>
      <c r="B61" s="128"/>
      <c r="C61" s="126"/>
    </row>
    <row r="62" customFormat="false" ht="15" hidden="true" customHeight="false" outlineLevel="0" collapsed="false">
      <c r="A62" s="127"/>
      <c r="B62" s="128"/>
      <c r="C62" s="126"/>
    </row>
    <row r="63" customFormat="false" ht="15" hidden="false" customHeight="false" outlineLevel="0" collapsed="false">
      <c r="A63" s="127"/>
      <c r="B63" s="128"/>
      <c r="C63" s="126"/>
    </row>
    <row r="64" customFormat="false" ht="15" hidden="false" customHeight="false" outlineLevel="0" collapsed="false">
      <c r="A64" s="127"/>
      <c r="B64" s="128"/>
      <c r="C64" s="126"/>
    </row>
    <row r="65" customFormat="false" ht="15" hidden="false" customHeight="false" outlineLevel="0" collapsed="false">
      <c r="A65" s="127"/>
      <c r="B65" s="128"/>
      <c r="C65" s="126"/>
    </row>
    <row r="66" customFormat="false" ht="15" hidden="false" customHeight="false" outlineLevel="0" collapsed="false">
      <c r="A66" s="127"/>
      <c r="B66" s="128"/>
      <c r="C66" s="126"/>
    </row>
    <row r="67" customFormat="false" ht="15" hidden="false" customHeight="false" outlineLevel="0" collapsed="false">
      <c r="A67" s="127"/>
      <c r="B67" s="128"/>
      <c r="C67" s="126"/>
    </row>
    <row r="68" customFormat="false" ht="15" hidden="false" customHeight="false" outlineLevel="0" collapsed="false">
      <c r="A68" s="81"/>
      <c r="B68" s="83"/>
      <c r="C68" s="126"/>
    </row>
    <row r="69" customFormat="false" ht="65.25" hidden="false" customHeight="true" outlineLevel="0" collapsed="false">
      <c r="A69" s="133" t="s">
        <v>128</v>
      </c>
      <c r="B69" s="133"/>
      <c r="C69" s="133"/>
    </row>
    <row r="70" customFormat="false" ht="15.75" hidden="false" customHeight="false" outlineLevel="0" collapsed="false">
      <c r="A70" s="134"/>
      <c r="B70" s="83"/>
      <c r="C70" s="77"/>
    </row>
    <row r="71" customFormat="false" ht="30.75" hidden="false" customHeight="false" outlineLevel="0" collapsed="false">
      <c r="A71" s="135" t="s">
        <v>129</v>
      </c>
      <c r="B71" s="114" t="s">
        <v>130</v>
      </c>
      <c r="C71" s="77"/>
    </row>
    <row r="72" customFormat="false" ht="30.75" hidden="false" customHeight="false" outlineLevel="0" collapsed="false">
      <c r="A72" s="136" t="s">
        <v>131</v>
      </c>
      <c r="B72" s="137" t="n">
        <f aca="false">B73</f>
        <v>27885</v>
      </c>
      <c r="C72" s="126"/>
    </row>
    <row r="73" customFormat="false" ht="15.75" hidden="false" customHeight="false" outlineLevel="0" collapsed="false">
      <c r="A73" s="138" t="s">
        <v>132</v>
      </c>
      <c r="B73" s="139" t="n">
        <v>27885</v>
      </c>
      <c r="C73" s="126"/>
    </row>
    <row r="74" customFormat="false" ht="30.75" hidden="false" customHeight="false" outlineLevel="0" collapsed="false">
      <c r="A74" s="136" t="s">
        <v>56</v>
      </c>
      <c r="B74" s="137" t="n">
        <v>0</v>
      </c>
      <c r="C74" s="126"/>
    </row>
    <row r="75" customFormat="false" ht="30.75" hidden="false" customHeight="false" outlineLevel="0" collapsed="false">
      <c r="A75" s="140" t="s">
        <v>133</v>
      </c>
      <c r="B75" s="137" t="n">
        <f aca="false">SUM(B76:B76)</f>
        <v>61161.34</v>
      </c>
      <c r="C75" s="141"/>
    </row>
    <row r="76" customFormat="false" ht="15" hidden="false" customHeight="true" outlineLevel="0" collapsed="false">
      <c r="A76" s="142" t="s">
        <v>134</v>
      </c>
      <c r="B76" s="120" t="n">
        <v>61161.34</v>
      </c>
      <c r="C76" s="77"/>
    </row>
    <row r="77" customFormat="false" ht="15" hidden="false" customHeight="true" outlineLevel="0" collapsed="false">
      <c r="A77" s="143" t="s">
        <v>135</v>
      </c>
      <c r="B77" s="123" t="n">
        <f aca="false">B75+B72+B74</f>
        <v>89046.34</v>
      </c>
      <c r="C77" s="77"/>
    </row>
    <row r="78" customFormat="false" ht="15" hidden="false" customHeight="false" outlineLevel="0" collapsed="false">
      <c r="A78" s="134"/>
      <c r="B78" s="83" t="s">
        <v>136</v>
      </c>
      <c r="C78" s="141"/>
    </row>
    <row r="79" customFormat="false" ht="15" hidden="false" customHeight="false" outlineLevel="0" collapsed="false">
      <c r="A79" s="141" t="s">
        <v>137</v>
      </c>
      <c r="B79" s="141"/>
      <c r="C79" s="77"/>
    </row>
    <row r="80" customFormat="false" ht="15.75" hidden="false" customHeight="false" outlineLevel="0" collapsed="false">
      <c r="A80" s="144"/>
      <c r="B80" s="78"/>
      <c r="C80" s="77"/>
    </row>
    <row r="81" customFormat="false" ht="29.25" hidden="false" customHeight="true" outlineLevel="0" collapsed="false">
      <c r="A81" s="135" t="s">
        <v>138</v>
      </c>
      <c r="B81" s="114" t="s">
        <v>139</v>
      </c>
      <c r="C81" s="77"/>
    </row>
    <row r="82" customFormat="false" ht="15" hidden="false" customHeight="true" outlineLevel="0" collapsed="false">
      <c r="A82" s="140" t="s">
        <v>140</v>
      </c>
      <c r="B82" s="145" t="n">
        <f aca="false">SUM(B83:B87)</f>
        <v>27885</v>
      </c>
      <c r="C82" s="77"/>
    </row>
    <row r="83" customFormat="false" ht="15" hidden="false" customHeight="true" outlineLevel="0" collapsed="false">
      <c r="A83" s="146" t="s">
        <v>141</v>
      </c>
      <c r="B83" s="147" t="n">
        <v>0</v>
      </c>
      <c r="C83" s="77"/>
    </row>
    <row r="84" customFormat="false" ht="15" hidden="false" customHeight="false" outlineLevel="0" collapsed="false">
      <c r="A84" s="148" t="s">
        <v>142</v>
      </c>
      <c r="B84" s="149" t="n">
        <v>3975.7</v>
      </c>
      <c r="C84" s="77"/>
    </row>
    <row r="85" customFormat="false" ht="15.75" hidden="false" customHeight="true" outlineLevel="0" collapsed="false">
      <c r="A85" s="148" t="s">
        <v>143</v>
      </c>
      <c r="B85" s="149" t="n">
        <v>3030</v>
      </c>
      <c r="C85" s="77"/>
    </row>
    <row r="86" customFormat="false" ht="30" hidden="false" customHeight="false" outlineLevel="0" collapsed="false">
      <c r="A86" s="148" t="s">
        <v>144</v>
      </c>
      <c r="B86" s="149" t="n">
        <v>8179.3</v>
      </c>
      <c r="C86" s="77"/>
    </row>
    <row r="87" customFormat="false" ht="15.75" hidden="false" customHeight="false" outlineLevel="0" collapsed="false">
      <c r="A87" s="150" t="s">
        <v>145</v>
      </c>
      <c r="B87" s="151" t="n">
        <v>12700</v>
      </c>
      <c r="C87" s="77"/>
    </row>
    <row r="88" customFormat="false" ht="30.75" hidden="false" customHeight="false" outlineLevel="0" collapsed="false">
      <c r="A88" s="152" t="s">
        <v>146</v>
      </c>
      <c r="B88" s="145" t="n">
        <f aca="false">SUM(B89:B93)</f>
        <v>0</v>
      </c>
      <c r="C88" s="77"/>
    </row>
    <row r="89" customFormat="false" ht="15" hidden="true" customHeight="false" outlineLevel="0" collapsed="false">
      <c r="A89" s="153" t="s">
        <v>141</v>
      </c>
      <c r="B89" s="154"/>
      <c r="C89" s="77"/>
    </row>
    <row r="90" customFormat="false" ht="15" hidden="true" customHeight="false" outlineLevel="0" collapsed="false">
      <c r="A90" s="153" t="s">
        <v>142</v>
      </c>
      <c r="B90" s="155"/>
    </row>
    <row r="91" customFormat="false" ht="15" hidden="true" customHeight="false" outlineLevel="0" collapsed="false">
      <c r="A91" s="153" t="s">
        <v>143</v>
      </c>
      <c r="B91" s="155"/>
      <c r="C91" s="77"/>
    </row>
    <row r="92" customFormat="false" ht="30" hidden="true" customHeight="false" outlineLevel="0" collapsed="false">
      <c r="A92" s="153" t="s">
        <v>144</v>
      </c>
      <c r="B92" s="155"/>
      <c r="C92" s="77"/>
    </row>
    <row r="93" customFormat="false" ht="15" hidden="true" customHeight="true" outlineLevel="0" collapsed="false">
      <c r="A93" s="153" t="s">
        <v>145</v>
      </c>
      <c r="B93" s="155"/>
      <c r="C93" s="77"/>
    </row>
    <row r="94" customFormat="false" ht="15" hidden="false" customHeight="true" outlineLevel="0" collapsed="false">
      <c r="A94" s="140" t="s">
        <v>147</v>
      </c>
      <c r="B94" s="145" t="n">
        <f aca="false">SUM(B95:B99)</f>
        <v>48553.85</v>
      </c>
      <c r="C94" s="77"/>
    </row>
    <row r="95" customFormat="false" ht="15" hidden="false" customHeight="true" outlineLevel="0" collapsed="false">
      <c r="A95" s="138" t="s">
        <v>141</v>
      </c>
      <c r="B95" s="156" t="n">
        <v>0</v>
      </c>
      <c r="C95" s="77"/>
    </row>
    <row r="96" customFormat="false" ht="15" hidden="false" customHeight="false" outlineLevel="0" collapsed="false">
      <c r="A96" s="138" t="s">
        <v>142</v>
      </c>
      <c r="B96" s="118" t="n">
        <v>2302.3</v>
      </c>
      <c r="C96" s="77"/>
    </row>
    <row r="97" customFormat="false" ht="15.75" hidden="false" customHeight="true" outlineLevel="0" collapsed="false">
      <c r="A97" s="138" t="s">
        <v>143</v>
      </c>
      <c r="B97" s="118" t="n">
        <v>9663.9</v>
      </c>
      <c r="C97" s="77"/>
    </row>
    <row r="98" customFormat="false" ht="30" hidden="false" customHeight="false" outlineLevel="0" collapsed="false">
      <c r="A98" s="138" t="s">
        <v>144</v>
      </c>
      <c r="B98" s="157" t="n">
        <v>826.8</v>
      </c>
      <c r="C98" s="77"/>
    </row>
    <row r="99" customFormat="false" ht="15" hidden="false" customHeight="true" outlineLevel="0" collapsed="false">
      <c r="A99" s="158" t="s">
        <v>145</v>
      </c>
      <c r="B99" s="159" t="n">
        <v>35760.85</v>
      </c>
      <c r="C99" s="77"/>
    </row>
    <row r="100" customFormat="false" ht="15" hidden="false" customHeight="true" outlineLevel="0" collapsed="false">
      <c r="A100" s="140" t="s">
        <v>148</v>
      </c>
      <c r="B100" s="160" t="n">
        <f aca="false">SUM(B101:B105)</f>
        <v>0</v>
      </c>
      <c r="C100" s="77"/>
    </row>
    <row r="101" customFormat="false" ht="15" hidden="true" customHeight="true" outlineLevel="0" collapsed="false">
      <c r="A101" s="153" t="s">
        <v>141</v>
      </c>
      <c r="B101" s="161"/>
      <c r="C101" s="77"/>
    </row>
    <row r="102" customFormat="false" ht="30" hidden="true" customHeight="true" outlineLevel="0" collapsed="false">
      <c r="A102" s="153" t="s">
        <v>142</v>
      </c>
      <c r="B102" s="161"/>
      <c r="C102" s="77"/>
    </row>
    <row r="103" customFormat="false" ht="15.75" hidden="true" customHeight="true" outlineLevel="0" collapsed="false">
      <c r="A103" s="153" t="s">
        <v>143</v>
      </c>
      <c r="B103" s="161"/>
      <c r="C103" s="77"/>
    </row>
    <row r="104" customFormat="false" ht="30" hidden="true" customHeight="false" outlineLevel="0" collapsed="false">
      <c r="A104" s="153" t="s">
        <v>144</v>
      </c>
      <c r="B104" s="161"/>
      <c r="C104" s="77"/>
    </row>
    <row r="105" customFormat="false" ht="15" hidden="true" customHeight="true" outlineLevel="0" collapsed="false">
      <c r="A105" s="153" t="s">
        <v>145</v>
      </c>
      <c r="B105" s="161"/>
      <c r="C105" s="77"/>
    </row>
    <row r="106" customFormat="false" ht="15" hidden="false" customHeight="true" outlineLevel="0" collapsed="false">
      <c r="A106" s="140" t="s">
        <v>149</v>
      </c>
      <c r="B106" s="160" t="n">
        <f aca="false">SUM(B107:B110)</f>
        <v>0</v>
      </c>
      <c r="C106" s="77"/>
    </row>
    <row r="107" customFormat="false" ht="15" hidden="true" customHeight="true" outlineLevel="0" collapsed="false">
      <c r="A107" s="153" t="s">
        <v>141</v>
      </c>
      <c r="B107" s="161"/>
      <c r="C107" s="77"/>
    </row>
    <row r="108" customFormat="false" ht="15.75" hidden="true" customHeight="true" outlineLevel="0" collapsed="false">
      <c r="A108" s="153" t="s">
        <v>142</v>
      </c>
      <c r="B108" s="161"/>
      <c r="C108" s="77"/>
    </row>
    <row r="109" customFormat="false" ht="15" hidden="true" customHeight="false" outlineLevel="0" collapsed="false">
      <c r="A109" s="153" t="s">
        <v>143</v>
      </c>
      <c r="B109" s="161"/>
      <c r="C109" s="77"/>
    </row>
    <row r="110" customFormat="false" ht="15" hidden="true" customHeight="true" outlineLevel="0" collapsed="false">
      <c r="A110" s="153" t="s">
        <v>144</v>
      </c>
      <c r="B110" s="161"/>
      <c r="C110" s="77"/>
    </row>
    <row r="111" customFormat="false" ht="15" hidden="true" customHeight="true" outlineLevel="0" collapsed="false">
      <c r="A111" s="162" t="s">
        <v>145</v>
      </c>
      <c r="B111" s="163"/>
      <c r="C111" s="77"/>
    </row>
    <row r="112" customFormat="false" ht="15" hidden="false" customHeight="true" outlineLevel="0" collapsed="false">
      <c r="A112" s="140" t="s">
        <v>150</v>
      </c>
      <c r="B112" s="145" t="n">
        <f aca="false">SUM(B113:B116)</f>
        <v>0</v>
      </c>
      <c r="C112" s="77"/>
    </row>
    <row r="113" customFormat="false" ht="15.75" hidden="true" customHeight="true" outlineLevel="0" collapsed="false">
      <c r="A113" s="164"/>
      <c r="B113" s="165"/>
      <c r="C113" s="77"/>
    </row>
    <row r="114" customFormat="false" ht="15" hidden="true" customHeight="false" outlineLevel="0" collapsed="false">
      <c r="A114" s="166"/>
      <c r="B114" s="161"/>
      <c r="C114" s="77"/>
    </row>
    <row r="115" customFormat="false" ht="15" hidden="true" customHeight="false" outlineLevel="0" collapsed="false">
      <c r="A115" s="166"/>
      <c r="B115" s="161"/>
    </row>
    <row r="116" customFormat="false" ht="15.75" hidden="true" customHeight="false" outlineLevel="0" collapsed="false">
      <c r="A116" s="162"/>
      <c r="B116" s="163"/>
    </row>
    <row r="117" customFormat="false" ht="15.75" hidden="false" customHeight="false" outlineLevel="0" collapsed="false">
      <c r="A117" s="140" t="s">
        <v>151</v>
      </c>
      <c r="B117" s="145" t="n">
        <f aca="false">SUM(B118:B118)</f>
        <v>0</v>
      </c>
    </row>
    <row r="118" customFormat="false" ht="15.75" hidden="true" customHeight="false" outlineLevel="0" collapsed="false">
      <c r="A118" s="167"/>
      <c r="B118" s="168"/>
    </row>
    <row r="119" customFormat="false" ht="15.75" hidden="false" customHeight="false" outlineLevel="0" collapsed="false">
      <c r="A119" s="143" t="s">
        <v>152</v>
      </c>
      <c r="B119" s="114" t="n">
        <f aca="false">B82+B88+B94+B100+B106+B112+B117</f>
        <v>76438.85</v>
      </c>
    </row>
  </sheetData>
  <mergeCells count="3">
    <mergeCell ref="D39:J40"/>
    <mergeCell ref="D56:J57"/>
    <mergeCell ref="A69:C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2023-03-25T16:36:10Z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